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<sst xmlns="http://schemas.openxmlformats.org/spreadsheetml/2006/main" count="19" uniqueCount="15">
  <si>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COST OF OVERRIDE - ROADS</t>
  </si>
  <si>
    <t>PROPOSED COST</t>
  </si>
  <si>
    <t>Annual</t>
  </si>
  <si>
    <t>OPTION 1</t>
  </si>
  <si>
    <t>COST PER</t>
  </si>
  <si>
    <t>COST AVG</t>
  </si>
  <si>
    <t>Monthly</t>
  </si>
  <si>
    <t>YEAR</t>
  </si>
  <si>
    <t>AMOUNT</t>
  </si>
  <si>
    <t>357K avg home</t>
  </si>
  <si>
    <t>Cost</t>
  </si>
  <si>
    <t>c90</t>
  </si>
  <si>
    <t>total</t>
  </si>
  <si>
    <t>OPTION 2</t>
  </si>
  <si>
    <t>OPTION 3 - SELECTED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</si>
</sst>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\$#,##0.00"/>
    <numFmt numFmtId="167" formatCode="_(* #,##0.00_);_(* \(#,##0.00\);_(* \-??_);_(@_)"/>
    <numFmt numFmtId="168" formatCode="_(* #,##0_);_(* \(#,##0\);_(* \-_);_(@_)"/>
    <numFmt numFmtId="169" formatCode="\$#,##0"/>
    <numFmt numFmtId="170" formatCode="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name val="Calibri"/>
      <family val="2"/>
    </font>
    <font>
      <u val="single"/>
      <sz val="11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4" fontId="2" fillId="0" borderId="0" xfId="21" applyFont="1">
      <alignment/>
      <protection/>
    </xf>
    <xf numFmtId="166" fontId="2" fillId="0" borderId="0" xfId="21" applyNumberFormat="1" applyFont="1">
      <alignment/>
      <protection/>
    </xf>
    <xf numFmtId="168" fontId="3" fillId="0" borderId="1" xfId="15" applyNumberFormat="1" applyFont="1" applyFill="1" applyBorder="1" applyAlignment="1" applyProtection="1">
      <alignment horizontal="left" vertical="center"/>
      <protection/>
    </xf>
    <xf numFmtId="166" fontId="4" fillId="0" borderId="1" xfId="15" applyNumberFormat="1" applyFont="1" applyFill="1" applyBorder="1" applyAlignment="1" applyProtection="1">
      <alignment/>
      <protection/>
    </xf>
    <xf numFmtId="166" fontId="4" fillId="0" borderId="0" xfId="15" applyNumberFormat="1" applyFont="1" applyFill="1" applyBorder="1" applyAlignment="1" applyProtection="1">
      <alignment/>
      <protection/>
    </xf>
    <xf numFmtId="168" fontId="2" fillId="0" borderId="0" xfId="15" applyNumberFormat="1" applyFont="1" applyFill="1" applyBorder="1" applyAlignment="1" applyProtection="1">
      <alignment horizontal="left" vertical="center"/>
      <protection/>
    </xf>
    <xf numFmtId="166" fontId="2" fillId="0" borderId="0" xfId="15" applyNumberFormat="1" applyFont="1" applyFill="1" applyBorder="1" applyAlignment="1" applyProtection="1">
      <alignment/>
      <protection/>
    </xf>
    <xf numFmtId="168" fontId="2" fillId="0" borderId="0" xfId="15" applyNumberFormat="1" applyFont="1" applyFill="1" applyBorder="1" applyAlignment="1" applyProtection="1">
      <alignment horizontal="center" vertical="center"/>
      <protection/>
    </xf>
    <xf numFmtId="166" fontId="2" fillId="0" borderId="0" xfId="15" applyNumberFormat="1" applyFont="1" applyFill="1" applyBorder="1" applyAlignment="1" applyProtection="1">
      <alignment horizontal="center"/>
      <protection/>
    </xf>
    <xf numFmtId="164" fontId="2" fillId="0" borderId="0" xfId="21" applyFont="1" applyAlignment="1">
      <alignment horizontal="center"/>
      <protection/>
    </xf>
    <xf numFmtId="168" fontId="2" fillId="0" borderId="1" xfId="15" applyNumberFormat="1" applyFont="1" applyFill="1" applyBorder="1" applyAlignment="1" applyProtection="1">
      <alignment horizontal="center" vertical="center"/>
      <protection/>
    </xf>
    <xf numFmtId="166" fontId="2" fillId="0" borderId="1" xfId="15" applyNumberFormat="1" applyFont="1" applyFill="1" applyBorder="1" applyAlignment="1" applyProtection="1">
      <alignment horizontal="center"/>
      <protection/>
    </xf>
    <xf numFmtId="169" fontId="2" fillId="0" borderId="1" xfId="15" applyNumberFormat="1" applyFont="1" applyFill="1" applyBorder="1" applyAlignment="1" applyProtection="1">
      <alignment horizontal="center"/>
      <protection/>
    </xf>
    <xf numFmtId="164" fontId="5" fillId="0" borderId="1" xfId="20" applyNumberFormat="1" applyFont="1" applyFill="1" applyBorder="1" applyAlignment="1" applyProtection="1">
      <alignment horizontal="center"/>
      <protection/>
    </xf>
    <xf numFmtId="164" fontId="2" fillId="0" borderId="1" xfId="21" applyFont="1" applyBorder="1" applyAlignment="1">
      <alignment horizontal="center"/>
      <protection/>
    </xf>
    <xf numFmtId="166" fontId="2" fillId="0" borderId="1" xfId="15" applyNumberFormat="1" applyFont="1" applyFill="1" applyBorder="1" applyAlignment="1" applyProtection="1">
      <alignment/>
      <protection/>
    </xf>
    <xf numFmtId="168" fontId="2" fillId="2" borderId="0" xfId="15" applyNumberFormat="1" applyFont="1" applyFill="1" applyBorder="1" applyAlignment="1" applyProtection="1">
      <alignment horizontal="center" vertical="center"/>
      <protection/>
    </xf>
    <xf numFmtId="166" fontId="2" fillId="2" borderId="0" xfId="15" applyNumberFormat="1" applyFont="1" applyFill="1" applyBorder="1" applyAlignment="1" applyProtection="1">
      <alignment/>
      <protection/>
    </xf>
    <xf numFmtId="166" fontId="2" fillId="2" borderId="0" xfId="21" applyNumberFormat="1" applyFont="1" applyFill="1">
      <alignment/>
      <protection/>
    </xf>
    <xf numFmtId="170" fontId="2" fillId="2" borderId="0" xfId="21" applyNumberFormat="1" applyFont="1" applyFill="1">
      <alignment/>
      <protection/>
    </xf>
    <xf numFmtId="164" fontId="2" fillId="2" borderId="0" xfId="21" applyFont="1" applyFill="1">
      <alignment/>
      <protection/>
    </xf>
    <xf numFmtId="166" fontId="2" fillId="2" borderId="1" xfId="15" applyNumberFormat="1" applyFont="1" applyFill="1" applyBorder="1" applyAlignment="1" applyProtection="1">
      <alignment/>
      <protection/>
    </xf>
    <xf numFmtId="164" fontId="2" fillId="0" borderId="0" xfId="21" applyFont="1" applyBorder="1">
      <alignment/>
      <protection/>
    </xf>
    <xf numFmtId="166" fontId="2" fillId="0" borderId="0" xfId="21" applyNumberFormat="1" applyFont="1" applyBorder="1">
      <alignment/>
      <protection/>
    </xf>
    <xf numFmtId="164" fontId="1" fillId="0" borderId="0" xfId="2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workbookViewId="0" topLeftCell="A22">
      <selection activeCell="C9" sqref="C9"/>
    </sheetView>
  </sheetViews>
  <sheetFormatPr defaultColWidth="17.140625" defaultRowHeight="12.75"/>
  <cols>
    <col min="1" max="1" width="18.8515625" style="1" customWidth="1"/>
    <col min="2" max="2" width="17.140625" style="1" customWidth="1"/>
    <col min="3" max="3" width="17.140625" style="2" customWidth="1"/>
    <col min="4" max="16384" width="17.140625" style="1" customWidth="1"/>
  </cols>
  <sheetData>
    <row r="1" spans="1:4" ht="12.75">
      <c r="A1" s="3" t="s">
        <v>0</v>
      </c>
      <c r="B1" s="4"/>
      <c r="C1" s="5"/>
      <c r="D1" s="5"/>
    </row>
    <row r="2" spans="1:4" ht="12.75">
      <c r="A2" s="6"/>
      <c r="B2" s="7"/>
      <c r="C2" s="7"/>
      <c r="D2" s="7"/>
    </row>
    <row r="3" spans="1:4" ht="12.75">
      <c r="A3" s="6" t="s">
        <v>1</v>
      </c>
      <c r="B3" s="7">
        <v>5000000</v>
      </c>
      <c r="C3" s="7"/>
      <c r="D3" s="7" t="s">
        <v>2</v>
      </c>
    </row>
    <row r="4" spans="1:5" ht="12.75">
      <c r="A4" s="8" t="s">
        <v>3</v>
      </c>
      <c r="B4" s="9"/>
      <c r="C4" s="9" t="s">
        <v>4</v>
      </c>
      <c r="D4" s="9" t="s">
        <v>5</v>
      </c>
      <c r="E4" s="10" t="s">
        <v>6</v>
      </c>
    </row>
    <row r="5" spans="1:5" ht="12.75">
      <c r="A5" s="11" t="s">
        <v>7</v>
      </c>
      <c r="B5" s="12" t="s">
        <v>8</v>
      </c>
      <c r="C5" s="13">
        <v>1000</v>
      </c>
      <c r="D5" s="14" t="s">
        <v>9</v>
      </c>
      <c r="E5" s="15" t="s">
        <v>10</v>
      </c>
    </row>
    <row r="6" spans="1:5" ht="12.75">
      <c r="A6" s="8">
        <v>1</v>
      </c>
      <c r="B6" s="7">
        <v>725000</v>
      </c>
      <c r="C6" s="7">
        <f>SUM(B6/1065964880)*1000</f>
        <v>0.6801349778052725</v>
      </c>
      <c r="D6" s="7">
        <f>SUM(C6*357)</f>
        <v>242.8081870764823</v>
      </c>
      <c r="E6" s="2">
        <f>D6/12</f>
        <v>20.23401558970686</v>
      </c>
    </row>
    <row r="7" spans="1:5" ht="12.75">
      <c r="A7" s="8">
        <v>2</v>
      </c>
      <c r="B7" s="7">
        <v>725000</v>
      </c>
      <c r="C7" s="7">
        <f aca="true" t="shared" si="0" ref="C7:C34">SUM(B7/1065964880)*1000</f>
        <v>0.6801349778052725</v>
      </c>
      <c r="D7" s="7">
        <f aca="true" t="shared" si="1" ref="D7:D34">SUM(C7*357)</f>
        <v>242.8081870764823</v>
      </c>
      <c r="E7" s="2">
        <f aca="true" t="shared" si="2" ref="E7:E10">D7/12</f>
        <v>20.23401558970686</v>
      </c>
    </row>
    <row r="8" spans="1:5" ht="12.75">
      <c r="A8" s="8">
        <v>3</v>
      </c>
      <c r="B8" s="7">
        <v>725000</v>
      </c>
      <c r="C8" s="7">
        <f t="shared" si="0"/>
        <v>0.6801349778052725</v>
      </c>
      <c r="D8" s="7">
        <f t="shared" si="1"/>
        <v>242.8081870764823</v>
      </c>
      <c r="E8" s="2">
        <f t="shared" si="2"/>
        <v>20.23401558970686</v>
      </c>
    </row>
    <row r="9" spans="1:5" ht="12.75">
      <c r="A9" s="8">
        <v>4</v>
      </c>
      <c r="B9" s="7">
        <v>725000</v>
      </c>
      <c r="C9" s="7">
        <f t="shared" si="0"/>
        <v>0.6801349778052725</v>
      </c>
      <c r="D9" s="7">
        <f t="shared" si="1"/>
        <v>242.8081870764823</v>
      </c>
      <c r="E9" s="2">
        <f t="shared" si="2"/>
        <v>20.23401558970686</v>
      </c>
    </row>
    <row r="10" spans="1:5" ht="12.75">
      <c r="A10" s="8">
        <v>5</v>
      </c>
      <c r="B10" s="16">
        <v>725000</v>
      </c>
      <c r="C10" s="7">
        <f t="shared" si="0"/>
        <v>0.6801349778052725</v>
      </c>
      <c r="D10" s="7">
        <f t="shared" si="1"/>
        <v>242.8081870764823</v>
      </c>
      <c r="E10" s="2">
        <f t="shared" si="2"/>
        <v>20.23401558970686</v>
      </c>
    </row>
    <row r="11" spans="1:4" ht="12.75">
      <c r="A11" s="8"/>
      <c r="B11" s="7">
        <f>SUM(B6:B10)</f>
        <v>3625000</v>
      </c>
      <c r="C11" s="7"/>
      <c r="D11" s="7">
        <f>SUM(D6:D10)</f>
        <v>1214.0409353824116</v>
      </c>
    </row>
    <row r="12" spans="1:4" ht="12.75">
      <c r="A12" s="8" t="s">
        <v>11</v>
      </c>
      <c r="B12" s="16">
        <f>275000*5</f>
        <v>1375000</v>
      </c>
      <c r="C12" s="7"/>
      <c r="D12" s="7"/>
    </row>
    <row r="13" spans="1:4" ht="12.75">
      <c r="A13" s="8" t="s">
        <v>12</v>
      </c>
      <c r="B13" s="7">
        <f>SUM(B11:B12)</f>
        <v>5000000</v>
      </c>
      <c r="C13" s="7"/>
      <c r="D13" s="7"/>
    </row>
    <row r="14" spans="1:4" ht="12.75">
      <c r="A14" s="8" t="s">
        <v>13</v>
      </c>
      <c r="B14" s="7"/>
      <c r="C14" s="7"/>
      <c r="D14" s="7"/>
    </row>
    <row r="15" spans="1:5" ht="12.75">
      <c r="A15" s="8">
        <v>1</v>
      </c>
      <c r="B15" s="7">
        <v>440000</v>
      </c>
      <c r="C15" s="7">
        <f t="shared" si="0"/>
        <v>0.41277157273699294</v>
      </c>
      <c r="D15" s="7">
        <f t="shared" si="1"/>
        <v>147.35945146710648</v>
      </c>
      <c r="E15" s="2">
        <f aca="true" t="shared" si="3" ref="E15:E21">D15/12</f>
        <v>12.27995428892554</v>
      </c>
    </row>
    <row r="16" spans="1:5" ht="12.75">
      <c r="A16" s="8">
        <v>2</v>
      </c>
      <c r="B16" s="7">
        <v>440000</v>
      </c>
      <c r="C16" s="7">
        <f t="shared" si="0"/>
        <v>0.41277157273699294</v>
      </c>
      <c r="D16" s="7">
        <f t="shared" si="1"/>
        <v>147.35945146710648</v>
      </c>
      <c r="E16" s="2">
        <f t="shared" si="3"/>
        <v>12.27995428892554</v>
      </c>
    </row>
    <row r="17" spans="1:5" ht="12.75">
      <c r="A17" s="8">
        <v>3</v>
      </c>
      <c r="B17" s="7">
        <v>440000</v>
      </c>
      <c r="C17" s="7">
        <f t="shared" si="0"/>
        <v>0.41277157273699294</v>
      </c>
      <c r="D17" s="7">
        <f t="shared" si="1"/>
        <v>147.35945146710648</v>
      </c>
      <c r="E17" s="2">
        <f t="shared" si="3"/>
        <v>12.27995428892554</v>
      </c>
    </row>
    <row r="18" spans="1:5" ht="12.75">
      <c r="A18" s="8">
        <v>4</v>
      </c>
      <c r="B18" s="7">
        <v>440000</v>
      </c>
      <c r="C18" s="7">
        <f t="shared" si="0"/>
        <v>0.41277157273699294</v>
      </c>
      <c r="D18" s="7">
        <f t="shared" si="1"/>
        <v>147.35945146710648</v>
      </c>
      <c r="E18" s="2">
        <f t="shared" si="3"/>
        <v>12.27995428892554</v>
      </c>
    </row>
    <row r="19" spans="1:5" ht="12.75">
      <c r="A19" s="8">
        <v>5</v>
      </c>
      <c r="B19" s="7">
        <v>440000</v>
      </c>
      <c r="C19" s="7">
        <f t="shared" si="0"/>
        <v>0.41277157273699294</v>
      </c>
      <c r="D19" s="7">
        <f t="shared" si="1"/>
        <v>147.35945146710648</v>
      </c>
      <c r="E19" s="2">
        <f t="shared" si="3"/>
        <v>12.27995428892554</v>
      </c>
    </row>
    <row r="20" spans="1:5" ht="12.75">
      <c r="A20" s="8">
        <v>6</v>
      </c>
      <c r="B20" s="7">
        <v>440000</v>
      </c>
      <c r="C20" s="7">
        <f t="shared" si="0"/>
        <v>0.41277157273699294</v>
      </c>
      <c r="D20" s="7">
        <f t="shared" si="1"/>
        <v>147.35945146710648</v>
      </c>
      <c r="E20" s="2">
        <f t="shared" si="3"/>
        <v>12.27995428892554</v>
      </c>
    </row>
    <row r="21" spans="1:5" ht="12.75">
      <c r="A21" s="8">
        <v>7</v>
      </c>
      <c r="B21" s="16">
        <v>440000</v>
      </c>
      <c r="C21" s="7">
        <f t="shared" si="0"/>
        <v>0.41277157273699294</v>
      </c>
      <c r="D21" s="7">
        <f t="shared" si="1"/>
        <v>147.35945146710648</v>
      </c>
      <c r="E21" s="2">
        <f t="shared" si="3"/>
        <v>12.27995428892554</v>
      </c>
    </row>
    <row r="22" spans="1:4" ht="12.75">
      <c r="A22" s="8"/>
      <c r="B22" s="7">
        <f>SUM(B15:B21)</f>
        <v>3080000</v>
      </c>
      <c r="C22" s="7"/>
      <c r="D22" s="7">
        <f>SUM(D15:D21)</f>
        <v>1031.5161602697453</v>
      </c>
    </row>
    <row r="23" spans="1:4" ht="12.75">
      <c r="A23" s="8" t="s">
        <v>11</v>
      </c>
      <c r="B23" s="16">
        <f>275000*7</f>
        <v>1925000</v>
      </c>
      <c r="C23" s="7"/>
      <c r="D23" s="7"/>
    </row>
    <row r="24" spans="1:4" ht="12.75">
      <c r="A24" s="8" t="s">
        <v>12</v>
      </c>
      <c r="B24" s="7">
        <f>SUM(B22:B23)</f>
        <v>5005000</v>
      </c>
      <c r="C24" s="7"/>
      <c r="D24" s="7"/>
    </row>
    <row r="25" spans="1:4" ht="12.75">
      <c r="A25" s="6" t="s">
        <v>14</v>
      </c>
      <c r="B25" s="7"/>
      <c r="C25" s="7"/>
      <c r="D25" s="7"/>
    </row>
    <row r="26" spans="1:5" ht="12.75">
      <c r="A26" s="17">
        <v>1</v>
      </c>
      <c r="B26" s="18">
        <v>300000</v>
      </c>
      <c r="C26" s="18">
        <f t="shared" si="0"/>
        <v>0.2814351632297679</v>
      </c>
      <c r="D26" s="18">
        <f t="shared" si="1"/>
        <v>100.47235327302714</v>
      </c>
      <c r="E26" s="19">
        <f aca="true" t="shared" si="4" ref="E26:E34">D26/12</f>
        <v>8.372696106085595</v>
      </c>
    </row>
    <row r="27" spans="1:5" ht="12.75">
      <c r="A27" s="17">
        <v>2</v>
      </c>
      <c r="B27" s="18">
        <v>300000</v>
      </c>
      <c r="C27" s="18">
        <f t="shared" si="0"/>
        <v>0.2814351632297679</v>
      </c>
      <c r="D27" s="18">
        <f t="shared" si="1"/>
        <v>100.47235327302714</v>
      </c>
      <c r="E27" s="19">
        <f t="shared" si="4"/>
        <v>8.372696106085595</v>
      </c>
    </row>
    <row r="28" spans="1:5" ht="12.75">
      <c r="A28" s="17">
        <v>3</v>
      </c>
      <c r="B28" s="18">
        <v>300000</v>
      </c>
      <c r="C28" s="18">
        <f t="shared" si="0"/>
        <v>0.2814351632297679</v>
      </c>
      <c r="D28" s="18">
        <f t="shared" si="1"/>
        <v>100.47235327302714</v>
      </c>
      <c r="E28" s="19">
        <f t="shared" si="4"/>
        <v>8.372696106085595</v>
      </c>
    </row>
    <row r="29" spans="1:5" ht="12.75">
      <c r="A29" s="17">
        <v>4</v>
      </c>
      <c r="B29" s="18">
        <v>300000</v>
      </c>
      <c r="C29" s="18">
        <f t="shared" si="0"/>
        <v>0.2814351632297679</v>
      </c>
      <c r="D29" s="18">
        <f t="shared" si="1"/>
        <v>100.47235327302714</v>
      </c>
      <c r="E29" s="19">
        <f t="shared" si="4"/>
        <v>8.372696106085595</v>
      </c>
    </row>
    <row r="30" spans="1:5" ht="12.75">
      <c r="A30" s="17">
        <v>5</v>
      </c>
      <c r="B30" s="18">
        <v>300000</v>
      </c>
      <c r="C30" s="18">
        <f t="shared" si="0"/>
        <v>0.2814351632297679</v>
      </c>
      <c r="D30" s="18">
        <f t="shared" si="1"/>
        <v>100.47235327302714</v>
      </c>
      <c r="E30" s="19">
        <f t="shared" si="4"/>
        <v>8.372696106085595</v>
      </c>
    </row>
    <row r="31" spans="1:5" ht="12.75">
      <c r="A31" s="17">
        <v>6</v>
      </c>
      <c r="B31" s="18">
        <v>300000</v>
      </c>
      <c r="C31" s="18">
        <f t="shared" si="0"/>
        <v>0.2814351632297679</v>
      </c>
      <c r="D31" s="18">
        <f t="shared" si="1"/>
        <v>100.47235327302714</v>
      </c>
      <c r="E31" s="19">
        <f t="shared" si="4"/>
        <v>8.372696106085595</v>
      </c>
    </row>
    <row r="32" spans="1:5" ht="12.75">
      <c r="A32" s="17">
        <v>7</v>
      </c>
      <c r="B32" s="18">
        <v>300000</v>
      </c>
      <c r="C32" s="18">
        <f t="shared" si="0"/>
        <v>0.2814351632297679</v>
      </c>
      <c r="D32" s="18">
        <f t="shared" si="1"/>
        <v>100.47235327302714</v>
      </c>
      <c r="E32" s="19">
        <f t="shared" si="4"/>
        <v>8.372696106085595</v>
      </c>
    </row>
    <row r="33" spans="1:5" ht="12.75">
      <c r="A33" s="17">
        <v>8</v>
      </c>
      <c r="B33" s="18">
        <v>300000</v>
      </c>
      <c r="C33" s="18">
        <f t="shared" si="0"/>
        <v>0.2814351632297679</v>
      </c>
      <c r="D33" s="18">
        <f t="shared" si="1"/>
        <v>100.47235327302714</v>
      </c>
      <c r="E33" s="19">
        <f t="shared" si="4"/>
        <v>8.372696106085595</v>
      </c>
    </row>
    <row r="34" spans="1:5" ht="12.75">
      <c r="A34" s="17">
        <v>9</v>
      </c>
      <c r="B34" s="18">
        <v>300000</v>
      </c>
      <c r="C34" s="18">
        <f t="shared" si="0"/>
        <v>0.2814351632297679</v>
      </c>
      <c r="D34" s="18">
        <f t="shared" si="1"/>
        <v>100.47235327302714</v>
      </c>
      <c r="E34" s="20">
        <f t="shared" si="4"/>
        <v>8.372696106085595</v>
      </c>
    </row>
    <row r="35" spans="1:5" ht="12.75">
      <c r="A35" s="17"/>
      <c r="B35" s="18"/>
      <c r="C35" s="18"/>
      <c r="D35" s="18"/>
      <c r="E35" s="21"/>
    </row>
    <row r="36" spans="1:5" ht="12.75">
      <c r="A36" s="17"/>
      <c r="B36" s="18">
        <f>SUM(B26:B35)</f>
        <v>2700000</v>
      </c>
      <c r="C36" s="18"/>
      <c r="D36" s="18">
        <f>SUM(D26:D35)</f>
        <v>904.2511794572442</v>
      </c>
      <c r="E36" s="21"/>
    </row>
    <row r="37" spans="1:5" ht="12.75">
      <c r="A37" s="17" t="s">
        <v>11</v>
      </c>
      <c r="B37" s="22">
        <f>275000*8</f>
        <v>2200000</v>
      </c>
      <c r="C37" s="18"/>
      <c r="D37" s="18"/>
      <c r="E37" s="21"/>
    </row>
    <row r="38" spans="1:5" ht="12.75">
      <c r="A38" s="17" t="s">
        <v>12</v>
      </c>
      <c r="B38" s="18">
        <f>SUM(B36:B37)</f>
        <v>4900000</v>
      </c>
      <c r="C38" s="18"/>
      <c r="D38" s="18"/>
      <c r="E38" s="21"/>
    </row>
    <row r="39" spans="1:4" ht="12.75">
      <c r="A39" s="8"/>
      <c r="B39" s="7"/>
      <c r="C39" s="7"/>
      <c r="D39" s="7"/>
    </row>
    <row r="40" spans="1:5" ht="12.75">
      <c r="A40" s="8"/>
      <c r="B40" s="7"/>
      <c r="C40" s="7"/>
      <c r="D40" s="7"/>
      <c r="E40" s="23"/>
    </row>
    <row r="41" spans="1:5" ht="12.75">
      <c r="A41" s="8"/>
      <c r="B41" s="7"/>
      <c r="C41" s="7"/>
      <c r="D41" s="7"/>
      <c r="E41" s="23"/>
    </row>
    <row r="42" spans="1:5" ht="12.75">
      <c r="A42" s="8"/>
      <c r="B42" s="7"/>
      <c r="C42" s="7"/>
      <c r="D42" s="7"/>
      <c r="E42" s="23"/>
    </row>
    <row r="43" spans="1:5" ht="12.75">
      <c r="A43" s="8"/>
      <c r="B43" s="7"/>
      <c r="C43" s="7"/>
      <c r="D43" s="7"/>
      <c r="E43" s="23"/>
    </row>
    <row r="44" spans="1:5" ht="12.75">
      <c r="A44" s="8"/>
      <c r="B44" s="7"/>
      <c r="C44" s="7"/>
      <c r="D44" s="7"/>
      <c r="E44" s="23"/>
    </row>
    <row r="45" spans="1:5" ht="12.75">
      <c r="A45" s="8"/>
      <c r="B45" s="7"/>
      <c r="C45" s="7"/>
      <c r="D45" s="7"/>
      <c r="E45" s="23"/>
    </row>
    <row r="46" spans="1:5" ht="12.75">
      <c r="A46" s="8"/>
      <c r="B46" s="7"/>
      <c r="C46" s="7"/>
      <c r="D46" s="7"/>
      <c r="E46" s="23"/>
    </row>
    <row r="47" spans="1:5" ht="12.75">
      <c r="A47" s="8"/>
      <c r="B47" s="7"/>
      <c r="C47" s="7"/>
      <c r="D47" s="7"/>
      <c r="E47" s="23"/>
    </row>
    <row r="48" spans="1:5" ht="12.75">
      <c r="A48" s="8"/>
      <c r="B48" s="7"/>
      <c r="C48" s="7"/>
      <c r="D48" s="7"/>
      <c r="E48" s="23"/>
    </row>
    <row r="49" spans="1:5" ht="12.75">
      <c r="A49" s="8"/>
      <c r="B49" s="7"/>
      <c r="C49" s="7"/>
      <c r="D49" s="7"/>
      <c r="E49" s="23"/>
    </row>
    <row r="50" spans="1:5" ht="12.75">
      <c r="A50" s="23"/>
      <c r="B50" s="24"/>
      <c r="C50" s="7"/>
      <c r="D50" s="7"/>
      <c r="E50" s="23"/>
    </row>
    <row r="51" spans="1:5" ht="12.75">
      <c r="A51" s="23"/>
      <c r="B51" s="24"/>
      <c r="C51" s="7"/>
      <c r="D51" s="7"/>
      <c r="E51" s="23"/>
    </row>
    <row r="52" spans="1:5" ht="12.75">
      <c r="A52" s="23"/>
      <c r="B52" s="24"/>
      <c r="C52" s="7"/>
      <c r="D52" s="7"/>
      <c r="E52" s="23"/>
    </row>
    <row r="53" spans="1:5" ht="12.75">
      <c r="A53" s="23"/>
      <c r="B53" s="24"/>
      <c r="C53" s="7"/>
      <c r="D53" s="7"/>
      <c r="E53" s="23"/>
    </row>
    <row r="54" spans="1:5" ht="12.75">
      <c r="A54" s="23"/>
      <c r="B54" s="24"/>
      <c r="C54" s="7"/>
      <c r="D54" s="7"/>
      <c r="E54" s="23"/>
    </row>
    <row r="55" spans="1:5" ht="12.75">
      <c r="A55" s="23"/>
      <c r="B55" s="24"/>
      <c r="C55" s="7"/>
      <c r="D55" s="7"/>
      <c r="E55" s="23"/>
    </row>
    <row r="56" spans="1:5" ht="12.75">
      <c r="A56" s="23"/>
      <c r="B56" s="24"/>
      <c r="C56" s="7"/>
      <c r="D56" s="7"/>
      <c r="E56" s="23"/>
    </row>
    <row r="57" spans="1:5" ht="12.75">
      <c r="A57" s="23"/>
      <c r="B57" s="24"/>
      <c r="C57" s="7"/>
      <c r="D57" s="7"/>
      <c r="E57" s="23"/>
    </row>
    <row r="58" spans="1:5" ht="12.75">
      <c r="A58" s="23"/>
      <c r="B58" s="24"/>
      <c r="C58" s="24"/>
      <c r="D58" s="24"/>
      <c r="E58" s="23"/>
    </row>
    <row r="59" spans="1:5" ht="12.75">
      <c r="A59" s="23"/>
      <c r="B59" s="23"/>
      <c r="C59" s="24"/>
      <c r="D59" s="23"/>
      <c r="E59" s="23"/>
    </row>
    <row r="60" spans="1:5" ht="12.75">
      <c r="A60" s="23"/>
      <c r="B60" s="23"/>
      <c r="C60" s="24"/>
      <c r="D60" s="23"/>
      <c r="E60" s="23"/>
    </row>
    <row r="61" spans="1:5" ht="12.75">
      <c r="A61" s="23"/>
      <c r="B61" s="23"/>
      <c r="C61" s="24"/>
      <c r="D61" s="23"/>
      <c r="E61" s="23"/>
    </row>
    <row r="62" spans="1:5" ht="12.75">
      <c r="A62" s="23"/>
      <c r="B62" s="23"/>
      <c r="C62" s="24"/>
      <c r="D62" s="23"/>
      <c r="E62" s="23"/>
    </row>
    <row r="63" spans="1:5" ht="12.75">
      <c r="A63" s="23"/>
      <c r="B63" s="23"/>
      <c r="C63" s="24"/>
      <c r="D63" s="23"/>
      <c r="E63" s="23"/>
    </row>
    <row r="64" spans="1:5" ht="12.75">
      <c r="A64" s="23"/>
      <c r="B64" s="23"/>
      <c r="C64" s="24"/>
      <c r="D64" s="23"/>
      <c r="E64" s="23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